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aylorm15\Documents\"/>
    </mc:Choice>
  </mc:AlternateContent>
  <xr:revisionPtr revIDLastSave="0" documentId="8_{77CDA252-11AE-4AB6-8783-60CE234EBBD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2021 SUMMER FEEDING PRODUCE BID" sheetId="1" r:id="rId1"/>
  </sheets>
  <definedNames>
    <definedName name="_xlnm.Print_Area" localSheetId="0">'2021 SUMMER FEEDING PRODUCE BID'!$A$1:$N$20</definedName>
    <definedName name="_xlnm.Print_Titles" localSheetId="0">'2021 SUMMER FEEDING PRODUCE BID'!$1:$2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3" i="1" l="1"/>
  <c r="J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43" i="1" s="1"/>
  <c r="L33" i="1" l="1"/>
  <c r="M33" i="1" s="1"/>
  <c r="L27" i="1"/>
  <c r="M27" i="1" s="1"/>
  <c r="L31" i="1"/>
  <c r="M31" i="1" s="1"/>
  <c r="L38" i="1"/>
  <c r="M38" i="1" s="1"/>
  <c r="L39" i="1"/>
  <c r="M39" i="1" s="1"/>
  <c r="L42" i="1"/>
  <c r="M42" i="1" s="1"/>
  <c r="L26" i="1"/>
  <c r="M26" i="1" s="1"/>
  <c r="L34" i="1"/>
  <c r="M34" i="1" s="1"/>
  <c r="L35" i="1"/>
  <c r="M35" i="1" s="1"/>
  <c r="L30" i="1"/>
  <c r="M30" i="1" s="1"/>
  <c r="L37" i="1"/>
  <c r="M37" i="1" s="1"/>
  <c r="L25" i="1"/>
  <c r="L41" i="1"/>
  <c r="M41" i="1" s="1"/>
  <c r="L28" i="1"/>
  <c r="M28" i="1" s="1"/>
  <c r="L36" i="1"/>
  <c r="M36" i="1" s="1"/>
  <c r="L29" i="1"/>
  <c r="M29" i="1" s="1"/>
  <c r="L32" i="1"/>
  <c r="M32" i="1" s="1"/>
  <c r="L40" i="1"/>
  <c r="M40" i="1" s="1"/>
  <c r="L43" i="1" l="1"/>
  <c r="M43" i="1" s="1"/>
  <c r="J21" i="1"/>
  <c r="K5" i="1" l="1"/>
  <c r="K4" i="1"/>
  <c r="K20" i="1"/>
  <c r="L4" i="1" l="1"/>
  <c r="M4" i="1" s="1"/>
  <c r="L20" i="1"/>
  <c r="M20" i="1"/>
  <c r="L5" i="1"/>
  <c r="M5" i="1" s="1"/>
  <c r="K3" i="1"/>
  <c r="L10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  <c r="K7" i="1"/>
  <c r="L13" i="1" l="1"/>
  <c r="M13" i="1"/>
  <c r="L7" i="1"/>
  <c r="M7" i="1"/>
  <c r="L6" i="1"/>
  <c r="M6" i="1" s="1"/>
  <c r="L8" i="1"/>
  <c r="M8" i="1"/>
  <c r="L3" i="1"/>
  <c r="M3" i="1"/>
  <c r="K21" i="1"/>
  <c r="L15" i="1"/>
  <c r="M15" i="1"/>
  <c r="L16" i="1"/>
  <c r="M16" i="1"/>
  <c r="L9" i="1"/>
  <c r="M9" i="1" s="1"/>
  <c r="M10" i="1"/>
  <c r="L18" i="1"/>
  <c r="M18" i="1"/>
  <c r="L12" i="1"/>
  <c r="M12" i="1"/>
  <c r="M14" i="1"/>
  <c r="L19" i="1"/>
  <c r="M19" i="1"/>
  <c r="L17" i="1"/>
  <c r="M17" i="1" s="1"/>
  <c r="L14" i="1"/>
  <c r="L11" i="1"/>
  <c r="M11" i="1" s="1"/>
  <c r="M21" i="1" l="1"/>
  <c r="L21" i="1"/>
</calcChain>
</file>

<file path=xl/sharedStrings.xml><?xml version="1.0" encoding="utf-8"?>
<sst xmlns="http://schemas.openxmlformats.org/spreadsheetml/2006/main" count="274" uniqueCount="100">
  <si>
    <t>Stock Number</t>
  </si>
  <si>
    <t>Unit 
of 
Measurement</t>
  </si>
  <si>
    <t xml:space="preserve">Description                                                                       </t>
  </si>
  <si>
    <t xml:space="preserve"> Quantities</t>
  </si>
  <si>
    <t>Vendor</t>
  </si>
  <si>
    <t>Terms</t>
  </si>
  <si>
    <t>Pack
Size</t>
  </si>
  <si>
    <t>Percent Eligible For Produce Items Grown within TN Borders - 260 Miles Preference (0% - 100%)</t>
  </si>
  <si>
    <t>Cost 
per 
Unit</t>
  </si>
  <si>
    <t>Extended Total 
Cost</t>
  </si>
  <si>
    <t>Preference Weighted Discount 5%</t>
  </si>
  <si>
    <t>Notes</t>
  </si>
  <si>
    <t>Column 1</t>
  </si>
  <si>
    <t>Column 2</t>
  </si>
  <si>
    <t>Column 3</t>
  </si>
  <si>
    <t>Column 4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</si>
  <si>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</si>
  <si>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</si>
  <si>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</si>
  <si>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</si>
  <si>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</si>
  <si>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</si>
  <si>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</si>
  <si>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</si>
  <si>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</si>
  <si>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</si>
  <si>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Case</t>
  </si>
  <si>
    <t>APPLES GRANNY-SMITH - BRIGHT GREEN SKIN COLOR, WELL ROUNDED, NO DISCOLORATION OR BRUISES. PACKED 125-138 COUNT.</t>
  </si>
  <si>
    <t>ORANGES - FIRM, NO DECAY, WELL FORMED WITH GOOD COLOR. PACKED 125 - 138 COUNT.</t>
  </si>
  <si>
    <t xml:space="preserve">PEACHES.  NICE FIRM FRESH CREAMY, OR YELLOWISH COLOR.  NO BRUISED OR SOFT SKIN.  APPROXIMATELY 96 COUNT CASE.  </t>
  </si>
  <si>
    <t>PLUMS - RED, BLACK, PURPLE FRESH-LOOKING COLOR. PLUMP, NO BRUISING, WELL-ROUNDED, NO BRUISES. APPROX. 2 1/2 - 3" IN DIAMETER, 100-112 CT. INDICATE PACK SIZE.</t>
  </si>
  <si>
    <t>CARROTEENIES - CS (100/2 OZ PKG) CARROT SNACK PACKS, FRESH PACKED FROM BRIGHT ORANGE COLOR, VEGETABLE.  FIRM, NO DISCOLORATION.  FREE FROM DECACY, NO PRESERVATIVES.</t>
  </si>
  <si>
    <t>CUCUMBER COINS AND GRAPE TOMATOES, SNACK - CS (50-1/2 CUP PKG). FRESH PREPACKAGED 1/2 CUP PORTION.   FIRM, NO DISCOLORATION.  FREE FROM DECACY, NO PRESERVATIVES.</t>
  </si>
  <si>
    <t>GRAPE TOMATOES - SMALL MEDIUM SIZE, ROUND SHAPED WITH FIRM SHINY RED SKIN. NOT TOO RIPE, NO BLEMISHES OR LEAKS.   FIRM, NO DISCOLORATION.  FREE FROM DECACY, NO PRESERVATIVES.  STAGE 6 RED RIPENING. PACKED 12 PINTS/CASE.</t>
  </si>
  <si>
    <t>Bags</t>
  </si>
  <si>
    <t xml:space="preserve">PEAS, SUGAR, SNAP - FRESH PREPACKAGED PEAS.  MUST BE PREWASHED, STRINGLESS AND FREE OF BLEMISHES.  BRIGHT GREEN COLOR.  MUST MEET 1/2 CUP EDIBLE PORTION.   FIRM, NO DISCOLORATION.  FREE FROM DECACY, NO PRESERVATIVES.  APPROXIMATE PACK: 50 SERVINGS PER CASE; IF PACKED DIFFERENTLY, PLEASE INDICATE.  </t>
  </si>
  <si>
    <t>5 LB 
Container</t>
  </si>
  <si>
    <t>APPLES, BRIGHT RED SKIN COLOR - HEART - SHAPED, NO DISCOLORATION OR BRUISES. APPROXIMATELY PACKED 125 - 138 COUNT.</t>
  </si>
  <si>
    <t xml:space="preserve">SQUASH COINS SNACK-  CS (50 - 1/2 CUP PKG). PACK TO INCLUDE SLICED YELLOW SQUASH. SQUASH TO BE PALE TO BRIGHT YELLOW IN COLOR, BLEMISH AND DECAY FREE. </t>
  </si>
  <si>
    <t xml:space="preserve">Lettuce, shredded, Iceburg- Fresh, no discoloration, browning or decay. 
Packed in 5 LB bag. </t>
  </si>
  <si>
    <t>SALAD MIX BLEND – 5# BAGS, PACKED VACCUM SEALED. MIX TO CONSIST OF A MINIMUM OF 60% GREEN ROMAINE LETTUCE, WITH THE REMAINING 40% TO CONSIST OF A MIXTURE OF PRODUCTS LIKE: RADICCHIO, GREEN LEAF LETTUCE, ICEBURG LETTUCE, ARUGULA, ETC. NO SIGNS OF WILT, DISCOLORATION OR BROWN SPOTS, OR DECAY WILL NOT BE ACCEPTABLE.</t>
  </si>
  <si>
    <t xml:space="preserve">Cucumbers, fresh, sliced- 1/8" Maximum size- To be packed to U.S. fancy grade standard, medium size, shiny or waxy surface, green in color. Packed washed in a vacuum sealed bag or 5 LB resealable in original container.  </t>
  </si>
  <si>
    <t xml:space="preserve">Preference 
Weighted 
Extended
Cost 
</t>
  </si>
  <si>
    <t>Brand and
Product Code</t>
  </si>
  <si>
    <t>5 LB 
Tub</t>
  </si>
  <si>
    <r>
      <rPr>
        <b/>
        <sz val="11"/>
        <color indexed="8"/>
        <rFont val="Calibri"/>
        <family val="2"/>
      </rPr>
      <t>TOMATOES SLICED-</t>
    </r>
    <r>
      <rPr>
        <b/>
        <sz val="11"/>
        <color indexed="8"/>
        <rFont val="Calibri"/>
        <family val="2"/>
      </rPr>
      <t xml:space="preserve"> Firm shiny red skin and fresh. Not too ripe, no blemishes or leaks, hard ends, stems or caps present. Stage 6 red ripening. Packed 5 Ib containers sealed with film in resealable original container. </t>
    </r>
  </si>
  <si>
    <t>Bag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</si>
  <si>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5 LB BAG.</t>
    </r>
  </si>
  <si>
    <r>
      <rPr>
        <b/>
        <sz val="11"/>
        <color indexed="8"/>
        <rFont val="Calibri"/>
        <family val="2"/>
      </rPr>
      <t>PEARS, GREEN OR RED COLOR - PREFFERABLE BOSC OR BARTLETT, FRESH, FIRM SKIN. PACKED 135 COUNT CASE.</t>
    </r>
  </si>
  <si>
    <t>GRAPES, PREPACKAGED - CS (100/2 OZ PKG) GRAPE SNACK PACKS, FRESH PACKED FROM BRIGHT PURPLE COLOR, FRUIT FIRM, NO DISCOLORATION.  FREE FROM DECAY, NO PRESERVATIVES.  MUST MEET 1/2 CUP SERVING OF FRUIT FOR THE CHILD NUTRITION PROGRAM.</t>
  </si>
  <si>
    <t>ORANGE SLICES, PREPACKAGED - CS (100/2 OZ PKG) SLICED ORANGE SNACK PACKS, FRESH PACKED FROM BRIGHT ORANGE COLOR, FRUIT FIRM, NO DISCOLORATION.  FREE FROM DECAY, NO PRESERVATIVES.  MUST MEET 1/2 CUP SERVING OF FRUIT FOR THE CHILD NUTRITION PROGRAM.  PLEASE</t>
  </si>
  <si>
    <t>M. PALAZOLA PRODUCE CO.</t>
  </si>
  <si>
    <t>NET 14 DAYS</t>
  </si>
  <si>
    <t>WASHINGTON FRUIT</t>
  </si>
  <si>
    <t>SUNKIST</t>
  </si>
  <si>
    <t>GRIMMWAY FARMS</t>
  </si>
  <si>
    <t>TAYLOR FARMS</t>
  </si>
  <si>
    <t>LIPMAN</t>
  </si>
  <si>
    <t>125-138 COUNT</t>
  </si>
  <si>
    <t>135 COUNT</t>
  </si>
  <si>
    <t>100/2OZ</t>
  </si>
  <si>
    <t>50 1/2 CUP</t>
  </si>
  <si>
    <t>5#</t>
  </si>
  <si>
    <t>12 / 1 PINT</t>
  </si>
  <si>
    <t>5# BAG</t>
  </si>
  <si>
    <t>96 count</t>
  </si>
  <si>
    <t>2 1/2 - 3", 100-112 CT</t>
  </si>
  <si>
    <t>100 / 2 OZ</t>
  </si>
  <si>
    <t>KINGSBURG</t>
  </si>
  <si>
    <t>McCartney</t>
  </si>
  <si>
    <t>Net 30</t>
  </si>
  <si>
    <t>2573   Evans Fruit</t>
  </si>
  <si>
    <t>125-138 ct</t>
  </si>
  <si>
    <t>2771  Evans Fruit</t>
  </si>
  <si>
    <t>2242   Bee Sweet</t>
  </si>
  <si>
    <t>113-138 ct</t>
  </si>
  <si>
    <t>1615 Genuine Georgia</t>
  </si>
  <si>
    <t>25 lb</t>
  </si>
  <si>
    <t>1735  Oneonta</t>
  </si>
  <si>
    <t>113-135 ct</t>
  </si>
  <si>
    <t>1708  Moonlight/David Oppenheimer</t>
  </si>
  <si>
    <t>28 lb  approx 110 ct</t>
  </si>
  <si>
    <t>4336   Bolthouse</t>
  </si>
  <si>
    <t>100/2 oz</t>
  </si>
  <si>
    <t>6106  Taylor Farms/United</t>
  </si>
  <si>
    <t>50 1/2 cup</t>
  </si>
  <si>
    <t>3766  Taylor Farms/ United</t>
  </si>
  <si>
    <t>3793   Taylor Farms</t>
  </si>
  <si>
    <t xml:space="preserve">5 lb </t>
  </si>
  <si>
    <t>36371 Taylor Farms</t>
  </si>
  <si>
    <t>5 lb</t>
  </si>
  <si>
    <t>3486  Voyager</t>
  </si>
  <si>
    <t>12 pint</t>
  </si>
  <si>
    <t>36361  Taylor Farms</t>
  </si>
  <si>
    <t>40741 Bolthouse</t>
  </si>
  <si>
    <t>4410  Taylor Farms/  United</t>
  </si>
  <si>
    <t>8051  Taylor Farms/  United</t>
  </si>
  <si>
    <t>2246  Taylor Farms/  United</t>
  </si>
  <si>
    <t>13371  Taylor Farms</t>
  </si>
  <si>
    <t>converted to show 100 pack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</si>
</sst>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</cellStyleXfs>
  <cellXfs count="8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 applyAlignment="1" applyProtection="1">
      <alignment horizontal="center" vertical="center" wrapText="1"/>
      <protection locked="0"/>
    </xf>
    <xf numFmtId="10" fontId="0" fillId="0" borderId="1" xfId="0" applyNumberFormat="1" applyFill="1" applyBorder="1" applyAlignment="1" applyProtection="1">
      <alignment horizontal="center" vertical="center" wrapText="1"/>
      <protection locked="0"/>
    </xf>
    <xf numFmtId="9" fontId="12" fillId="0" borderId="1" xfId="3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8" fontId="13" fillId="0" borderId="1" xfId="2" applyNumberFormat="1" applyFont="1" applyFill="1" applyBorder="1" applyAlignment="1" applyProtection="1">
      <alignment horizontal="center" vertical="center" wrapText="1"/>
    </xf>
    <xf numFmtId="166" fontId="1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4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top" wrapText="1"/>
    </xf>
    <xf numFmtId="164" fontId="26" fillId="0" borderId="1" xfId="1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top" wrapText="1"/>
    </xf>
    <xf numFmtId="164" fontId="26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6" fillId="3" borderId="1" xfId="5" applyFont="1" applyFill="1" applyBorder="1" applyAlignment="1" applyProtection="1">
      <alignment horizontal="left" vertical="top" wrapText="1"/>
    </xf>
    <xf numFmtId="166" fontId="13" fillId="0" borderId="1" xfId="2" applyNumberFormat="1" applyFont="1" applyFill="1" applyBorder="1" applyAlignment="1" applyProtection="1">
      <alignment horizontal="center" vertical="center" wrapText="1"/>
    </xf>
    <xf numFmtId="44" fontId="0" fillId="4" borderId="0" xfId="2" applyFont="1" applyFill="1" applyAlignment="1">
      <alignment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9" fontId="27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5" borderId="0" xfId="0" applyNumberFormat="1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8" fontId="2" fillId="5" borderId="0" xfId="0" applyNumberFormat="1" applyFont="1" applyFill="1" applyAlignment="1">
      <alignment wrapText="1"/>
    </xf>
    <xf numFmtId="0" fontId="0" fillId="0" borderId="0" xfId="0" applyFont="1" applyFill="1" applyAlignment="1" applyProtection="1">
      <alignment horizont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 wrapText="1"/>
    </xf>
    <xf numFmtId="44" fontId="2" fillId="0" borderId="1" xfId="2" applyFont="1" applyFill="1" applyBorder="1" applyAlignment="1" applyProtection="1">
      <alignment horizontal="center" vertical="center" wrapText="1"/>
      <protection locked="0"/>
    </xf>
    <xf numFmtId="44" fontId="2" fillId="0" borderId="1" xfId="2" applyFont="1" applyFill="1" applyBorder="1" applyAlignment="1" applyProtection="1">
      <alignment wrapText="1"/>
    </xf>
    <xf numFmtId="0" fontId="8" fillId="5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18" fillId="5" borderId="1" xfId="4" applyFont="1" applyFill="1" applyBorder="1" applyAlignment="1" applyProtection="1">
      <alignment horizontal="left" vertical="top" wrapText="1"/>
    </xf>
    <xf numFmtId="164" fontId="26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9" fontId="12" fillId="5" borderId="1" xfId="3" applyFont="1" applyFill="1" applyBorder="1" applyAlignment="1" applyProtection="1">
      <alignment horizontal="center" vertical="center" wrapText="1"/>
      <protection locked="0"/>
    </xf>
    <xf numFmtId="165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5" borderId="1" xfId="0" applyNumberFormat="1" applyFont="1" applyFill="1" applyBorder="1" applyAlignment="1" applyProtection="1">
      <alignment horizontal="center" vertical="center" wrapText="1"/>
    </xf>
    <xf numFmtId="8" fontId="13" fillId="5" borderId="1" xfId="2" applyNumberFormat="1" applyFont="1" applyFill="1" applyBorder="1" applyAlignment="1" applyProtection="1">
      <alignment horizontal="center" vertical="center" wrapText="1"/>
    </xf>
    <xf numFmtId="166" fontId="14" fillId="5" borderId="1" xfId="2" applyNumberFormat="1" applyFont="1" applyFill="1" applyBorder="1" applyAlignment="1" applyProtection="1">
      <alignment horizontal="center" vertical="center" wrapText="1"/>
    </xf>
    <xf numFmtId="1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6" borderId="1" xfId="2" applyFont="1" applyFill="1" applyBorder="1" applyAlignment="1" applyProtection="1">
      <alignment horizontal="center" vertical="center" wrapText="1"/>
      <protection locked="0"/>
    </xf>
    <xf numFmtId="44" fontId="2" fillId="5" borderId="0" xfId="0" applyNumberFormat="1" applyFont="1" applyFill="1" applyAlignment="1" applyProtection="1">
      <alignment wrapText="1"/>
    </xf>
    <xf numFmtId="0" fontId="2" fillId="6" borderId="0" xfId="0" applyFont="1" applyFill="1" applyAlignment="1">
      <alignment wrapText="1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4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topLeftCell="A38" workbookViewId="0">
      <selection activeCell="S41" sqref="S41"/>
    </sheetView>
  </sheetViews>
  <sheetFormatPr defaultColWidth="9.140625" defaultRowHeight="15.75" x14ac:dyDescent="0.25"/>
  <cols>
    <col min="1" max="1" width="10.140625" style="13" customWidth="1"/>
    <col min="2" max="2" width="14.85546875" style="6" customWidth="1"/>
    <col min="3" max="3" width="37.42578125" style="6" customWidth="1"/>
    <col min="4" max="4" width="11.42578125" style="58" customWidth="1"/>
    <col min="5" max="5" width="11.140625" style="14" customWidth="1"/>
    <col min="6" max="6" width="9.5703125" style="6" customWidth="1"/>
    <col min="7" max="7" width="13.7109375" style="6" customWidth="1"/>
    <col min="8" max="8" width="10.7109375" style="6" customWidth="1"/>
    <col min="9" max="9" width="20.140625" style="6" customWidth="1"/>
    <col min="10" max="10" width="12.140625" style="6" customWidth="1"/>
    <col min="11" max="11" width="12.85546875" style="6" customWidth="1"/>
    <col min="12" max="12" width="11.85546875" style="6" customWidth="1"/>
    <col min="13" max="13" width="12.7109375" style="6" customWidth="1"/>
    <col min="14" max="14" width="16.7109375" style="12" customWidth="1"/>
    <col min="15" max="15" width="17.85546875" style="6" customWidth="1"/>
    <col min="16" max="17" width="9.140625" style="6" customWidth="1"/>
    <col min="18" max="16351" width="9.140625" style="6"/>
    <col min="16352" max="16384" width="16.140625" style="6" customWidth="1"/>
  </cols>
  <sheetData>
    <row r="1" spans="1:22" ht="10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43</v>
      </c>
      <c r="H1" s="2" t="s">
        <v>6</v>
      </c>
      <c r="I1" s="3" t="s">
        <v>7</v>
      </c>
      <c r="J1" s="2" t="s">
        <v>8</v>
      </c>
      <c r="K1" s="4" t="s">
        <v>9</v>
      </c>
      <c r="L1" s="3" t="s">
        <v>10</v>
      </c>
      <c r="M1" s="4" t="s">
        <v>42</v>
      </c>
      <c r="N1" s="5" t="s">
        <v>11</v>
      </c>
    </row>
    <row r="2" spans="1:22" x14ac:dyDescent="0.25">
      <c r="A2" s="1" t="s">
        <v>12</v>
      </c>
      <c r="B2" s="1" t="s">
        <v>13</v>
      </c>
      <c r="C2" s="1" t="s">
        <v>14</v>
      </c>
      <c r="D2" s="1" t="s">
        <v>15</v>
      </c>
      <c r="E2" s="7" t="s">
        <v>16</v>
      </c>
      <c r="F2" s="15" t="s">
        <v>17</v>
      </c>
      <c r="G2" s="7" t="s">
        <v>18</v>
      </c>
      <c r="H2" s="7" t="s">
        <v>19</v>
      </c>
      <c r="I2" s="1" t="s">
        <v>20</v>
      </c>
      <c r="J2" s="7" t="s">
        <v>21</v>
      </c>
      <c r="K2" s="1" t="s">
        <v>22</v>
      </c>
      <c r="L2" s="8" t="s">
        <v>23</v>
      </c>
      <c r="M2" s="1" t="s">
        <v>24</v>
      </c>
      <c r="N2" s="1" t="s">
        <v>25</v>
      </c>
    </row>
    <row r="3" spans="1:22" s="9" customFormat="1" ht="69.75" customHeight="1" x14ac:dyDescent="0.25">
      <c r="A3" s="16">
        <v>1137</v>
      </c>
      <c r="B3" s="10" t="s">
        <v>26</v>
      </c>
      <c r="C3" s="17" t="s">
        <v>27</v>
      </c>
      <c r="D3" s="44">
        <v>500</v>
      </c>
      <c r="E3" s="18" t="s">
        <v>51</v>
      </c>
      <c r="F3" s="19" t="s">
        <v>52</v>
      </c>
      <c r="G3" s="20" t="s">
        <v>53</v>
      </c>
      <c r="H3" s="21" t="s">
        <v>58</v>
      </c>
      <c r="I3" s="22">
        <v>0</v>
      </c>
      <c r="J3" s="23">
        <v>40</v>
      </c>
      <c r="K3" s="24">
        <f>D3*J3</f>
        <v>20000</v>
      </c>
      <c r="L3" s="25">
        <f t="shared" ref="L3:L9" si="0">SUM(I3*K3)*0.05</f>
        <v>0</v>
      </c>
      <c r="M3" s="26">
        <f>SUM(K3-L3)</f>
        <v>20000</v>
      </c>
      <c r="N3" s="27"/>
    </row>
    <row r="4" spans="1:22" s="9" customFormat="1" ht="70.5" customHeight="1" x14ac:dyDescent="0.25">
      <c r="A4" s="10">
        <v>1138</v>
      </c>
      <c r="B4" s="28" t="s">
        <v>26</v>
      </c>
      <c r="C4" s="29" t="s">
        <v>37</v>
      </c>
      <c r="D4" s="44">
        <v>500</v>
      </c>
      <c r="E4" s="18" t="s">
        <v>51</v>
      </c>
      <c r="F4" s="19" t="s">
        <v>52</v>
      </c>
      <c r="G4" s="20" t="s">
        <v>53</v>
      </c>
      <c r="H4" s="21" t="s">
        <v>58</v>
      </c>
      <c r="I4" s="22">
        <v>0</v>
      </c>
      <c r="J4" s="23">
        <v>30</v>
      </c>
      <c r="K4" s="24">
        <f>SUM(D4*J4)</f>
        <v>15000</v>
      </c>
      <c r="L4" s="53">
        <f t="shared" si="0"/>
        <v>0</v>
      </c>
      <c r="M4" s="26">
        <f t="shared" ref="M4:M8" si="1">SUM(K4-L4)</f>
        <v>15000</v>
      </c>
      <c r="N4" s="27"/>
      <c r="V4" s="54"/>
    </row>
    <row r="5" spans="1:22" s="9" customFormat="1" ht="59.25" customHeight="1" x14ac:dyDescent="0.25">
      <c r="A5" s="30">
        <v>1158</v>
      </c>
      <c r="B5" s="28" t="s">
        <v>26</v>
      </c>
      <c r="C5" s="31" t="s">
        <v>28</v>
      </c>
      <c r="D5" s="44">
        <v>600</v>
      </c>
      <c r="E5" s="18" t="s">
        <v>51</v>
      </c>
      <c r="F5" s="19" t="s">
        <v>52</v>
      </c>
      <c r="G5" s="20" t="s">
        <v>54</v>
      </c>
      <c r="H5" s="21" t="s">
        <v>58</v>
      </c>
      <c r="I5" s="22">
        <v>0</v>
      </c>
      <c r="J5" s="23">
        <v>31.5</v>
      </c>
      <c r="K5" s="24">
        <f>SUM(D5*J5)</f>
        <v>18900</v>
      </c>
      <c r="L5" s="25">
        <f t="shared" si="0"/>
        <v>0</v>
      </c>
      <c r="M5" s="26">
        <f t="shared" si="1"/>
        <v>18900</v>
      </c>
      <c r="N5" s="27"/>
    </row>
    <row r="6" spans="1:22" s="9" customFormat="1" ht="59.25" customHeight="1" x14ac:dyDescent="0.25">
      <c r="A6" s="30">
        <v>1161</v>
      </c>
      <c r="B6" s="28" t="s">
        <v>26</v>
      </c>
      <c r="C6" s="31" t="s">
        <v>29</v>
      </c>
      <c r="D6" s="44">
        <v>400</v>
      </c>
      <c r="E6" s="18" t="s">
        <v>51</v>
      </c>
      <c r="F6" s="19" t="s">
        <v>52</v>
      </c>
      <c r="G6" s="20" t="s">
        <v>68</v>
      </c>
      <c r="H6" s="21" t="s">
        <v>65</v>
      </c>
      <c r="I6" s="22">
        <v>0.75</v>
      </c>
      <c r="J6" s="23">
        <v>28.95</v>
      </c>
      <c r="K6" s="24">
        <f t="shared" ref="K6:K19" si="2">SUM(D6*J6)</f>
        <v>11580</v>
      </c>
      <c r="L6" s="53">
        <f t="shared" si="0"/>
        <v>434.25</v>
      </c>
      <c r="M6" s="26">
        <f t="shared" si="1"/>
        <v>11145.75</v>
      </c>
      <c r="N6" s="19"/>
    </row>
    <row r="7" spans="1:22" s="9" customFormat="1" ht="59.25" customHeight="1" x14ac:dyDescent="0.25">
      <c r="A7" s="46">
        <v>1166</v>
      </c>
      <c r="B7" s="47" t="s">
        <v>26</v>
      </c>
      <c r="C7" s="48" t="s">
        <v>48</v>
      </c>
      <c r="D7" s="49">
        <v>675</v>
      </c>
      <c r="E7" s="18" t="s">
        <v>51</v>
      </c>
      <c r="F7" s="19" t="s">
        <v>52</v>
      </c>
      <c r="G7" s="20" t="s">
        <v>53</v>
      </c>
      <c r="H7" s="21" t="s">
        <v>59</v>
      </c>
      <c r="I7" s="22">
        <v>0</v>
      </c>
      <c r="J7" s="23">
        <v>35.5</v>
      </c>
      <c r="K7" s="24">
        <f t="shared" si="2"/>
        <v>23962.5</v>
      </c>
      <c r="L7" s="25">
        <f t="shared" si="0"/>
        <v>0</v>
      </c>
      <c r="M7" s="26">
        <f t="shared" si="1"/>
        <v>23962.5</v>
      </c>
      <c r="N7" s="19"/>
    </row>
    <row r="8" spans="1:22" s="9" customFormat="1" ht="84.75" customHeight="1" x14ac:dyDescent="0.25">
      <c r="A8" s="30">
        <v>1171</v>
      </c>
      <c r="B8" s="28" t="s">
        <v>26</v>
      </c>
      <c r="C8" s="32" t="s">
        <v>30</v>
      </c>
      <c r="D8" s="44">
        <v>300</v>
      </c>
      <c r="E8" s="18" t="s">
        <v>51</v>
      </c>
      <c r="F8" s="19" t="s">
        <v>52</v>
      </c>
      <c r="G8" s="20" t="s">
        <v>68</v>
      </c>
      <c r="H8" s="21" t="s">
        <v>66</v>
      </c>
      <c r="I8" s="22">
        <v>0</v>
      </c>
      <c r="J8" s="23">
        <v>30</v>
      </c>
      <c r="K8" s="24">
        <f t="shared" si="2"/>
        <v>9000</v>
      </c>
      <c r="L8" s="25">
        <f t="shared" si="0"/>
        <v>0</v>
      </c>
      <c r="M8" s="26">
        <f t="shared" si="1"/>
        <v>9000</v>
      </c>
      <c r="N8" s="19"/>
    </row>
    <row r="9" spans="1:22" s="9" customFormat="1" ht="90" x14ac:dyDescent="0.25">
      <c r="A9" s="28">
        <v>1436</v>
      </c>
      <c r="B9" s="28" t="s">
        <v>26</v>
      </c>
      <c r="C9" s="33" t="s">
        <v>31</v>
      </c>
      <c r="D9" s="44">
        <v>900</v>
      </c>
      <c r="E9" s="18" t="s">
        <v>51</v>
      </c>
      <c r="F9" s="19" t="s">
        <v>52</v>
      </c>
      <c r="G9" s="20" t="s">
        <v>55</v>
      </c>
      <c r="H9" s="21" t="s">
        <v>60</v>
      </c>
      <c r="I9" s="22">
        <v>0</v>
      </c>
      <c r="J9" s="23">
        <v>17.95</v>
      </c>
      <c r="K9" s="24">
        <f t="shared" si="2"/>
        <v>16155</v>
      </c>
      <c r="L9" s="25">
        <f t="shared" si="0"/>
        <v>0</v>
      </c>
      <c r="M9" s="26">
        <f>SUM(K9-L9)</f>
        <v>16155</v>
      </c>
      <c r="N9" s="19"/>
    </row>
    <row r="10" spans="1:22" s="9" customFormat="1" ht="86.25" customHeight="1" x14ac:dyDescent="0.25">
      <c r="A10" s="34">
        <v>1446</v>
      </c>
      <c r="B10" s="10" t="s">
        <v>26</v>
      </c>
      <c r="C10" s="40" t="s">
        <v>38</v>
      </c>
      <c r="D10" s="44">
        <v>600</v>
      </c>
      <c r="E10" s="18" t="s">
        <v>51</v>
      </c>
      <c r="F10" s="19" t="s">
        <v>52</v>
      </c>
      <c r="G10" s="20" t="s">
        <v>56</v>
      </c>
      <c r="H10" s="21" t="s">
        <v>61</v>
      </c>
      <c r="I10" s="22">
        <v>0</v>
      </c>
      <c r="J10" s="23">
        <v>17.95</v>
      </c>
      <c r="K10" s="24">
        <f t="shared" si="2"/>
        <v>10770</v>
      </c>
      <c r="L10" s="25">
        <f>SUM(I10*K100)*0.05</f>
        <v>0</v>
      </c>
      <c r="M10" s="26">
        <f t="shared" ref="M10:M20" si="3">SUM(K10-L10)</f>
        <v>10770</v>
      </c>
      <c r="N10" s="19"/>
    </row>
    <row r="11" spans="1:22" s="9" customFormat="1" ht="90" x14ac:dyDescent="0.25">
      <c r="A11" s="16">
        <v>1449</v>
      </c>
      <c r="B11" s="10" t="s">
        <v>26</v>
      </c>
      <c r="C11" s="35" t="s">
        <v>32</v>
      </c>
      <c r="D11" s="44">
        <v>1000</v>
      </c>
      <c r="E11" s="18" t="s">
        <v>51</v>
      </c>
      <c r="F11" s="19" t="s">
        <v>52</v>
      </c>
      <c r="G11" s="20" t="s">
        <v>56</v>
      </c>
      <c r="H11" s="21" t="s">
        <v>61</v>
      </c>
      <c r="I11" s="22">
        <v>0</v>
      </c>
      <c r="J11" s="23">
        <v>23.95</v>
      </c>
      <c r="K11" s="24">
        <f t="shared" si="2"/>
        <v>23950</v>
      </c>
      <c r="L11" s="25">
        <f t="shared" ref="L11:L16" si="4">SUM(I11*K11)*0.05</f>
        <v>0</v>
      </c>
      <c r="M11" s="26">
        <f t="shared" si="3"/>
        <v>23950</v>
      </c>
      <c r="N11" s="19"/>
    </row>
    <row r="12" spans="1:22" s="9" customFormat="1" ht="102.75" customHeight="1" x14ac:dyDescent="0.25">
      <c r="A12" s="41">
        <v>1450</v>
      </c>
      <c r="B12" s="36" t="s">
        <v>44</v>
      </c>
      <c r="C12" s="39" t="s">
        <v>41</v>
      </c>
      <c r="D12" s="44">
        <v>200</v>
      </c>
      <c r="E12" s="18" t="s">
        <v>51</v>
      </c>
      <c r="F12" s="19" t="s">
        <v>52</v>
      </c>
      <c r="G12" s="20" t="s">
        <v>51</v>
      </c>
      <c r="H12" s="21" t="s">
        <v>62</v>
      </c>
      <c r="I12" s="22">
        <v>0.5</v>
      </c>
      <c r="J12" s="23">
        <v>18.5</v>
      </c>
      <c r="K12" s="24">
        <f t="shared" si="2"/>
        <v>3700</v>
      </c>
      <c r="L12" s="25">
        <f t="shared" si="4"/>
        <v>92.5</v>
      </c>
      <c r="M12" s="26">
        <f t="shared" si="3"/>
        <v>3607.5</v>
      </c>
      <c r="N12" s="19"/>
    </row>
    <row r="13" spans="1:22" s="9" customFormat="1" ht="63" x14ac:dyDescent="0.25">
      <c r="A13" s="16">
        <v>1455</v>
      </c>
      <c r="B13" s="10" t="s">
        <v>26</v>
      </c>
      <c r="C13" s="32" t="s">
        <v>39</v>
      </c>
      <c r="D13" s="44">
        <v>700</v>
      </c>
      <c r="E13" s="18" t="s">
        <v>51</v>
      </c>
      <c r="F13" s="19" t="s">
        <v>52</v>
      </c>
      <c r="G13" s="20" t="s">
        <v>56</v>
      </c>
      <c r="H13" s="21" t="s">
        <v>62</v>
      </c>
      <c r="I13" s="22">
        <v>0</v>
      </c>
      <c r="J13" s="23">
        <v>4.5</v>
      </c>
      <c r="K13" s="24">
        <f t="shared" si="2"/>
        <v>3150</v>
      </c>
      <c r="L13" s="25">
        <f t="shared" si="4"/>
        <v>0</v>
      </c>
      <c r="M13" s="26">
        <f t="shared" si="3"/>
        <v>3150</v>
      </c>
      <c r="N13" s="19"/>
    </row>
    <row r="14" spans="1:22" s="9" customFormat="1" ht="120" customHeight="1" x14ac:dyDescent="0.25">
      <c r="A14" s="10">
        <v>1489</v>
      </c>
      <c r="B14" s="28" t="s">
        <v>26</v>
      </c>
      <c r="C14" s="31" t="s">
        <v>33</v>
      </c>
      <c r="D14" s="44">
        <v>600</v>
      </c>
      <c r="E14" s="18" t="s">
        <v>51</v>
      </c>
      <c r="F14" s="19" t="s">
        <v>52</v>
      </c>
      <c r="G14" s="20" t="s">
        <v>57</v>
      </c>
      <c r="H14" s="21" t="s">
        <v>63</v>
      </c>
      <c r="I14" s="22">
        <v>0.75</v>
      </c>
      <c r="J14" s="23">
        <v>14.95</v>
      </c>
      <c r="K14" s="24">
        <f t="shared" si="2"/>
        <v>8970</v>
      </c>
      <c r="L14" s="25">
        <f t="shared" si="4"/>
        <v>336.375</v>
      </c>
      <c r="M14" s="26">
        <f t="shared" si="3"/>
        <v>8633.625</v>
      </c>
      <c r="N14" s="19"/>
    </row>
    <row r="15" spans="1:22" s="9" customFormat="1" ht="165" customHeight="1" x14ac:dyDescent="0.25">
      <c r="A15" s="10">
        <v>1597</v>
      </c>
      <c r="B15" s="10" t="s">
        <v>34</v>
      </c>
      <c r="C15" s="11" t="s">
        <v>40</v>
      </c>
      <c r="D15" s="44">
        <v>900</v>
      </c>
      <c r="E15" s="18" t="s">
        <v>51</v>
      </c>
      <c r="F15" s="19" t="s">
        <v>52</v>
      </c>
      <c r="G15" s="20" t="s">
        <v>56</v>
      </c>
      <c r="H15" s="21" t="s">
        <v>64</v>
      </c>
      <c r="I15" s="22">
        <v>0</v>
      </c>
      <c r="J15" s="23">
        <v>5.25</v>
      </c>
      <c r="K15" s="24">
        <f t="shared" si="2"/>
        <v>4725</v>
      </c>
      <c r="L15" s="25">
        <f t="shared" si="4"/>
        <v>0</v>
      </c>
      <c r="M15" s="26">
        <f t="shared" si="3"/>
        <v>4725</v>
      </c>
      <c r="N15" s="19"/>
    </row>
    <row r="16" spans="1:22" s="9" customFormat="1" ht="69.75" customHeight="1" x14ac:dyDescent="0.25">
      <c r="A16" s="10">
        <v>1693</v>
      </c>
      <c r="B16" s="42" t="s">
        <v>46</v>
      </c>
      <c r="C16" s="43" t="s">
        <v>47</v>
      </c>
      <c r="D16" s="45">
        <v>50</v>
      </c>
      <c r="E16" s="18" t="s">
        <v>51</v>
      </c>
      <c r="F16" s="19" t="s">
        <v>52</v>
      </c>
      <c r="G16" s="20" t="s">
        <v>51</v>
      </c>
      <c r="H16" s="21" t="s">
        <v>64</v>
      </c>
      <c r="I16" s="22">
        <v>0</v>
      </c>
      <c r="J16" s="23">
        <v>6.8</v>
      </c>
      <c r="K16" s="24">
        <f t="shared" si="2"/>
        <v>340</v>
      </c>
      <c r="L16" s="25">
        <f t="shared" si="4"/>
        <v>0</v>
      </c>
      <c r="M16" s="26">
        <f t="shared" si="3"/>
        <v>340</v>
      </c>
      <c r="N16" s="19"/>
    </row>
    <row r="17" spans="1:14" s="9" customFormat="1" ht="163.5" customHeight="1" x14ac:dyDescent="0.25">
      <c r="A17" s="16">
        <v>1702</v>
      </c>
      <c r="B17" s="10" t="s">
        <v>26</v>
      </c>
      <c r="C17" s="17" t="s">
        <v>35</v>
      </c>
      <c r="D17" s="44">
        <v>2000</v>
      </c>
      <c r="E17" s="18" t="s">
        <v>51</v>
      </c>
      <c r="F17" s="19" t="s">
        <v>52</v>
      </c>
      <c r="G17" s="19" t="s">
        <v>56</v>
      </c>
      <c r="H17" s="21" t="s">
        <v>61</v>
      </c>
      <c r="I17" s="22">
        <v>0</v>
      </c>
      <c r="J17" s="23">
        <v>28.95</v>
      </c>
      <c r="K17" s="24">
        <f t="shared" si="2"/>
        <v>57900</v>
      </c>
      <c r="L17" s="25">
        <f>SUM(II17*K17)*0.05</f>
        <v>0</v>
      </c>
      <c r="M17" s="26">
        <f t="shared" si="3"/>
        <v>57900</v>
      </c>
      <c r="N17" s="19"/>
    </row>
    <row r="18" spans="1:14" s="9" customFormat="1" ht="120.75" customHeight="1" x14ac:dyDescent="0.25">
      <c r="A18" s="70">
        <v>1742</v>
      </c>
      <c r="B18" s="71" t="s">
        <v>26</v>
      </c>
      <c r="C18" s="72" t="s">
        <v>49</v>
      </c>
      <c r="D18" s="73">
        <v>800</v>
      </c>
      <c r="E18" s="74" t="s">
        <v>51</v>
      </c>
      <c r="F18" s="75" t="s">
        <v>52</v>
      </c>
      <c r="G18" s="75" t="s">
        <v>56</v>
      </c>
      <c r="H18" s="81" t="s">
        <v>67</v>
      </c>
      <c r="I18" s="76">
        <v>0</v>
      </c>
      <c r="J18" s="77">
        <v>42</v>
      </c>
      <c r="K18" s="78">
        <f t="shared" si="2"/>
        <v>33600</v>
      </c>
      <c r="L18" s="79">
        <f>SUM(I18*K18)*0.05</f>
        <v>0</v>
      </c>
      <c r="M18" s="80">
        <f t="shared" si="3"/>
        <v>33600</v>
      </c>
      <c r="N18" s="75"/>
    </row>
    <row r="19" spans="1:14" s="9" customFormat="1" ht="123" customHeight="1" x14ac:dyDescent="0.25">
      <c r="A19" s="70">
        <v>1743</v>
      </c>
      <c r="B19" s="71" t="s">
        <v>26</v>
      </c>
      <c r="C19" s="72" t="s">
        <v>50</v>
      </c>
      <c r="D19" s="73">
        <v>800</v>
      </c>
      <c r="E19" s="74" t="s">
        <v>51</v>
      </c>
      <c r="F19" s="75" t="s">
        <v>52</v>
      </c>
      <c r="G19" s="75" t="s">
        <v>56</v>
      </c>
      <c r="H19" s="81" t="s">
        <v>67</v>
      </c>
      <c r="I19" s="76">
        <v>0</v>
      </c>
      <c r="J19" s="77">
        <v>40</v>
      </c>
      <c r="K19" s="78">
        <f t="shared" si="2"/>
        <v>32000</v>
      </c>
      <c r="L19" s="79">
        <f>SUM(I19*K19)*0.05</f>
        <v>0</v>
      </c>
      <c r="M19" s="80">
        <f t="shared" si="3"/>
        <v>32000</v>
      </c>
      <c r="N19" s="75"/>
    </row>
    <row r="20" spans="1:14" ht="115.5" customHeight="1" x14ac:dyDescent="0.25">
      <c r="A20" s="50">
        <v>1832</v>
      </c>
      <c r="B20" s="51" t="s">
        <v>36</v>
      </c>
      <c r="C20" s="52" t="s">
        <v>45</v>
      </c>
      <c r="D20" s="49">
        <v>500</v>
      </c>
      <c r="E20" s="18" t="s">
        <v>51</v>
      </c>
      <c r="F20" s="19" t="s">
        <v>52</v>
      </c>
      <c r="G20" s="37" t="s">
        <v>51</v>
      </c>
      <c r="H20" s="37" t="s">
        <v>64</v>
      </c>
      <c r="I20" s="57">
        <v>0.75</v>
      </c>
      <c r="J20" s="55">
        <v>15.95</v>
      </c>
      <c r="K20" s="56">
        <f>SUM(D20*J20)</f>
        <v>7975</v>
      </c>
      <c r="L20" s="56">
        <f>SUM(I20*K20)*0.05</f>
        <v>299.0625</v>
      </c>
      <c r="M20" s="56">
        <f t="shared" si="3"/>
        <v>7675.9375</v>
      </c>
      <c r="N20" s="38"/>
    </row>
    <row r="21" spans="1:14" ht="20.100000000000001" customHeight="1" x14ac:dyDescent="0.25">
      <c r="J21" s="59">
        <f>SUM(J3:J20)</f>
        <v>432.69999999999993</v>
      </c>
      <c r="K21" s="60">
        <f>SUM(K3:K20)</f>
        <v>301677.5</v>
      </c>
      <c r="L21" s="61">
        <f>SUM(L3:L20)</f>
        <v>1162.1875</v>
      </c>
      <c r="M21" s="60">
        <f>SUM(M3:M20)</f>
        <v>300515.3125</v>
      </c>
    </row>
    <row r="23" spans="1:14" ht="94.5" x14ac:dyDescent="0.25">
      <c r="A23" s="1" t="s">
        <v>0</v>
      </c>
      <c r="B23" s="1" t="s">
        <v>1</v>
      </c>
      <c r="C23" s="1" t="s">
        <v>2</v>
      </c>
      <c r="D23" s="1" t="s">
        <v>3</v>
      </c>
      <c r="E23" s="2" t="s">
        <v>4</v>
      </c>
      <c r="F23" s="2" t="s">
        <v>5</v>
      </c>
      <c r="G23" s="2" t="s">
        <v>43</v>
      </c>
      <c r="H23" s="2" t="s">
        <v>6</v>
      </c>
      <c r="I23" s="3" t="s">
        <v>7</v>
      </c>
      <c r="J23" s="2" t="s">
        <v>8</v>
      </c>
      <c r="K23" s="4" t="s">
        <v>9</v>
      </c>
      <c r="L23" s="3" t="s">
        <v>10</v>
      </c>
      <c r="M23" s="4" t="s">
        <v>42</v>
      </c>
      <c r="N23" s="5" t="s">
        <v>11</v>
      </c>
    </row>
    <row r="24" spans="1:14" x14ac:dyDescent="0.25">
      <c r="A24" s="1" t="s">
        <v>12</v>
      </c>
      <c r="B24" s="1" t="s">
        <v>13</v>
      </c>
      <c r="C24" s="1" t="s">
        <v>14</v>
      </c>
      <c r="D24" s="1" t="s">
        <v>15</v>
      </c>
      <c r="E24" s="7" t="s">
        <v>16</v>
      </c>
      <c r="F24" s="15" t="s">
        <v>17</v>
      </c>
      <c r="G24" s="7" t="s">
        <v>18</v>
      </c>
      <c r="H24" s="7" t="s">
        <v>19</v>
      </c>
      <c r="I24" s="1" t="s">
        <v>20</v>
      </c>
      <c r="J24" s="7" t="s">
        <v>21</v>
      </c>
      <c r="K24" s="1" t="s">
        <v>22</v>
      </c>
      <c r="L24" s="8" t="s">
        <v>23</v>
      </c>
      <c r="M24" s="1" t="s">
        <v>24</v>
      </c>
      <c r="N24" s="1" t="s">
        <v>25</v>
      </c>
    </row>
    <row r="25" spans="1:14" ht="60" x14ac:dyDescent="0.25">
      <c r="A25" s="16">
        <v>1137</v>
      </c>
      <c r="B25" s="10" t="s">
        <v>26</v>
      </c>
      <c r="C25" s="17" t="s">
        <v>27</v>
      </c>
      <c r="D25" s="44">
        <v>500</v>
      </c>
      <c r="E25" s="18" t="s">
        <v>69</v>
      </c>
      <c r="F25" s="19" t="s">
        <v>70</v>
      </c>
      <c r="G25" s="20" t="s">
        <v>71</v>
      </c>
      <c r="H25" s="21" t="s">
        <v>72</v>
      </c>
      <c r="I25" s="22"/>
      <c r="J25" s="23">
        <v>39.950000000000003</v>
      </c>
      <c r="K25" s="24">
        <f>D25*J25</f>
        <v>19975</v>
      </c>
      <c r="L25" s="25">
        <f>SUM(I25*K25)*0.05</f>
        <v>0</v>
      </c>
      <c r="M25" s="26">
        <v>19975</v>
      </c>
      <c r="N25" s="68">
        <v>19975</v>
      </c>
    </row>
    <row r="26" spans="1:14" ht="60" x14ac:dyDescent="0.25">
      <c r="A26" s="10">
        <v>1138</v>
      </c>
      <c r="B26" s="28" t="s">
        <v>26</v>
      </c>
      <c r="C26" s="29" t="s">
        <v>37</v>
      </c>
      <c r="D26" s="44">
        <v>500</v>
      </c>
      <c r="E26" s="62" t="s">
        <v>69</v>
      </c>
      <c r="F26" s="63" t="s">
        <v>70</v>
      </c>
      <c r="G26" s="20" t="s">
        <v>73</v>
      </c>
      <c r="H26" s="21" t="s">
        <v>72</v>
      </c>
      <c r="I26" s="22"/>
      <c r="J26" s="23">
        <v>26.95</v>
      </c>
      <c r="K26" s="24">
        <f t="shared" ref="K26:K42" si="5">D26*J26</f>
        <v>13475</v>
      </c>
      <c r="L26" s="25">
        <f t="shared" ref="L26:L42" si="6">SUM(I26*K26)*0.05</f>
        <v>0</v>
      </c>
      <c r="M26" s="26">
        <f t="shared" ref="M26:M43" si="7">SUM(K26-L26)</f>
        <v>13475</v>
      </c>
      <c r="N26" s="68">
        <v>13475</v>
      </c>
    </row>
    <row r="27" spans="1:14" ht="45" x14ac:dyDescent="0.25">
      <c r="A27" s="30">
        <v>1158</v>
      </c>
      <c r="B27" s="28" t="s">
        <v>26</v>
      </c>
      <c r="C27" s="31" t="s">
        <v>28</v>
      </c>
      <c r="D27" s="44">
        <v>600</v>
      </c>
      <c r="E27" s="64" t="s">
        <v>69</v>
      </c>
      <c r="F27" s="63" t="s">
        <v>70</v>
      </c>
      <c r="G27" s="20" t="s">
        <v>74</v>
      </c>
      <c r="H27" s="21" t="s">
        <v>75</v>
      </c>
      <c r="I27" s="22"/>
      <c r="J27" s="23">
        <v>30.95</v>
      </c>
      <c r="K27" s="24">
        <f t="shared" si="5"/>
        <v>18570</v>
      </c>
      <c r="L27" s="25">
        <f t="shared" si="6"/>
        <v>0</v>
      </c>
      <c r="M27" s="26">
        <f t="shared" si="7"/>
        <v>18570</v>
      </c>
      <c r="N27" s="68">
        <v>18570</v>
      </c>
    </row>
    <row r="28" spans="1:14" ht="60" x14ac:dyDescent="0.25">
      <c r="A28" s="30">
        <v>1161</v>
      </c>
      <c r="B28" s="28" t="s">
        <v>26</v>
      </c>
      <c r="C28" s="31" t="s">
        <v>29</v>
      </c>
      <c r="D28" s="44">
        <v>400</v>
      </c>
      <c r="E28" s="64" t="s">
        <v>69</v>
      </c>
      <c r="F28" s="63" t="s">
        <v>70</v>
      </c>
      <c r="G28" s="20" t="s">
        <v>76</v>
      </c>
      <c r="H28" s="21" t="s">
        <v>77</v>
      </c>
      <c r="I28" s="22"/>
      <c r="J28" s="23">
        <v>26.95</v>
      </c>
      <c r="K28" s="24">
        <f t="shared" si="5"/>
        <v>10780</v>
      </c>
      <c r="L28" s="25">
        <f t="shared" si="6"/>
        <v>0</v>
      </c>
      <c r="M28" s="26">
        <f t="shared" si="7"/>
        <v>10780</v>
      </c>
      <c r="N28" s="68">
        <v>10780</v>
      </c>
    </row>
    <row r="29" spans="1:14" ht="60" x14ac:dyDescent="0.25">
      <c r="A29" s="46">
        <v>1166</v>
      </c>
      <c r="B29" s="47" t="s">
        <v>26</v>
      </c>
      <c r="C29" s="48" t="s">
        <v>48</v>
      </c>
      <c r="D29" s="49">
        <v>675</v>
      </c>
      <c r="E29" s="64" t="s">
        <v>69</v>
      </c>
      <c r="F29" s="63" t="s">
        <v>70</v>
      </c>
      <c r="G29" s="20" t="s">
        <v>78</v>
      </c>
      <c r="H29" s="21" t="s">
        <v>79</v>
      </c>
      <c r="I29" s="22"/>
      <c r="J29" s="23">
        <v>30.95</v>
      </c>
      <c r="K29" s="24">
        <f t="shared" si="5"/>
        <v>20891.25</v>
      </c>
      <c r="L29" s="25">
        <f t="shared" si="6"/>
        <v>0</v>
      </c>
      <c r="M29" s="26">
        <f t="shared" si="7"/>
        <v>20891.25</v>
      </c>
      <c r="N29" s="68">
        <v>20891.25</v>
      </c>
    </row>
    <row r="30" spans="1:14" ht="90" x14ac:dyDescent="0.25">
      <c r="A30" s="30">
        <v>1171</v>
      </c>
      <c r="B30" s="28" t="s">
        <v>26</v>
      </c>
      <c r="C30" s="32" t="s">
        <v>30</v>
      </c>
      <c r="D30" s="44">
        <v>300</v>
      </c>
      <c r="E30" s="64" t="s">
        <v>69</v>
      </c>
      <c r="F30" s="63" t="s">
        <v>70</v>
      </c>
      <c r="G30" s="20" t="s">
        <v>80</v>
      </c>
      <c r="H30" s="21" t="s">
        <v>81</v>
      </c>
      <c r="I30" s="22"/>
      <c r="J30" s="23">
        <v>36.950000000000003</v>
      </c>
      <c r="K30" s="24">
        <f t="shared" si="5"/>
        <v>11085</v>
      </c>
      <c r="L30" s="25">
        <f t="shared" si="6"/>
        <v>0</v>
      </c>
      <c r="M30" s="26">
        <f t="shared" si="7"/>
        <v>11085</v>
      </c>
      <c r="N30" s="68">
        <v>11085</v>
      </c>
    </row>
    <row r="31" spans="1:14" ht="90" x14ac:dyDescent="0.25">
      <c r="A31" s="28">
        <v>1436</v>
      </c>
      <c r="B31" s="28" t="s">
        <v>26</v>
      </c>
      <c r="C31" s="33" t="s">
        <v>31</v>
      </c>
      <c r="D31" s="44">
        <v>900</v>
      </c>
      <c r="E31" s="18" t="s">
        <v>69</v>
      </c>
      <c r="F31" s="63" t="s">
        <v>70</v>
      </c>
      <c r="G31" s="20" t="s">
        <v>82</v>
      </c>
      <c r="H31" s="21" t="s">
        <v>83</v>
      </c>
      <c r="I31" s="22"/>
      <c r="J31" s="23">
        <v>16.600000000000001</v>
      </c>
      <c r="K31" s="24">
        <f t="shared" si="5"/>
        <v>14940.000000000002</v>
      </c>
      <c r="L31" s="25">
        <f t="shared" si="6"/>
        <v>0</v>
      </c>
      <c r="M31" s="26">
        <f t="shared" si="7"/>
        <v>14940.000000000002</v>
      </c>
      <c r="N31" s="68">
        <v>14940.000000000002</v>
      </c>
    </row>
    <row r="32" spans="1:14" ht="75" x14ac:dyDescent="0.25">
      <c r="A32" s="34">
        <v>1446</v>
      </c>
      <c r="B32" s="10" t="s">
        <v>26</v>
      </c>
      <c r="C32" s="40" t="s">
        <v>38</v>
      </c>
      <c r="D32" s="44">
        <v>600</v>
      </c>
      <c r="E32" s="18" t="s">
        <v>69</v>
      </c>
      <c r="F32" s="63" t="s">
        <v>70</v>
      </c>
      <c r="G32" s="20" t="s">
        <v>84</v>
      </c>
      <c r="H32" s="21" t="s">
        <v>85</v>
      </c>
      <c r="I32" s="22"/>
      <c r="J32" s="23">
        <v>17.100000000000001</v>
      </c>
      <c r="K32" s="24">
        <f t="shared" si="5"/>
        <v>10260</v>
      </c>
      <c r="L32" s="25">
        <f t="shared" si="6"/>
        <v>0</v>
      </c>
      <c r="M32" s="26">
        <f t="shared" si="7"/>
        <v>10260</v>
      </c>
      <c r="N32" s="68">
        <v>10260</v>
      </c>
    </row>
    <row r="33" spans="1:15" ht="90" x14ac:dyDescent="0.25">
      <c r="A33" s="16">
        <v>1449</v>
      </c>
      <c r="B33" s="10" t="s">
        <v>26</v>
      </c>
      <c r="C33" s="35" t="s">
        <v>32</v>
      </c>
      <c r="D33" s="44">
        <v>1000</v>
      </c>
      <c r="E33" s="18" t="s">
        <v>69</v>
      </c>
      <c r="F33" s="63" t="s">
        <v>70</v>
      </c>
      <c r="G33" s="20" t="s">
        <v>86</v>
      </c>
      <c r="H33" s="21" t="s">
        <v>85</v>
      </c>
      <c r="I33" s="22"/>
      <c r="J33" s="23">
        <v>23.6</v>
      </c>
      <c r="K33" s="24">
        <f t="shared" si="5"/>
        <v>23600</v>
      </c>
      <c r="L33" s="25">
        <f t="shared" si="6"/>
        <v>0</v>
      </c>
      <c r="M33" s="26">
        <f t="shared" si="7"/>
        <v>23600</v>
      </c>
      <c r="N33" s="68">
        <v>23600</v>
      </c>
    </row>
    <row r="34" spans="1:15" ht="90" x14ac:dyDescent="0.25">
      <c r="A34" s="41">
        <v>1450</v>
      </c>
      <c r="B34" s="36" t="s">
        <v>44</v>
      </c>
      <c r="C34" s="39" t="s">
        <v>41</v>
      </c>
      <c r="D34" s="44">
        <v>200</v>
      </c>
      <c r="E34" s="37" t="s">
        <v>69</v>
      </c>
      <c r="F34" s="63" t="s">
        <v>70</v>
      </c>
      <c r="G34" s="20" t="s">
        <v>87</v>
      </c>
      <c r="H34" s="21" t="s">
        <v>88</v>
      </c>
      <c r="I34" s="22"/>
      <c r="J34" s="23">
        <v>24.6</v>
      </c>
      <c r="K34" s="24">
        <f t="shared" si="5"/>
        <v>4920</v>
      </c>
      <c r="L34" s="25">
        <f t="shared" si="6"/>
        <v>0</v>
      </c>
      <c r="M34" s="26">
        <f t="shared" si="7"/>
        <v>4920</v>
      </c>
      <c r="N34" s="68">
        <v>4920</v>
      </c>
    </row>
    <row r="35" spans="1:15" ht="60" x14ac:dyDescent="0.25">
      <c r="A35" s="16">
        <v>1455</v>
      </c>
      <c r="B35" s="10" t="s">
        <v>26</v>
      </c>
      <c r="C35" s="32" t="s">
        <v>39</v>
      </c>
      <c r="D35" s="44">
        <v>700</v>
      </c>
      <c r="E35" s="18" t="s">
        <v>69</v>
      </c>
      <c r="F35" s="63" t="s">
        <v>70</v>
      </c>
      <c r="G35" s="20" t="s">
        <v>89</v>
      </c>
      <c r="H35" s="21" t="s">
        <v>90</v>
      </c>
      <c r="I35" s="22"/>
      <c r="J35" s="23">
        <v>5.95</v>
      </c>
      <c r="K35" s="24">
        <f t="shared" si="5"/>
        <v>4165</v>
      </c>
      <c r="L35" s="25">
        <f t="shared" si="6"/>
        <v>0</v>
      </c>
      <c r="M35" s="26">
        <f t="shared" si="7"/>
        <v>4165</v>
      </c>
      <c r="N35" s="68">
        <v>4165</v>
      </c>
    </row>
    <row r="36" spans="1:15" ht="105" x14ac:dyDescent="0.25">
      <c r="A36" s="10">
        <v>1489</v>
      </c>
      <c r="B36" s="28" t="s">
        <v>26</v>
      </c>
      <c r="C36" s="31" t="s">
        <v>33</v>
      </c>
      <c r="D36" s="44">
        <v>600</v>
      </c>
      <c r="E36" s="18" t="s">
        <v>69</v>
      </c>
      <c r="F36" s="63" t="s">
        <v>70</v>
      </c>
      <c r="G36" s="20" t="s">
        <v>91</v>
      </c>
      <c r="H36" s="21" t="s">
        <v>92</v>
      </c>
      <c r="I36" s="22"/>
      <c r="J36" s="23">
        <v>16.5</v>
      </c>
      <c r="K36" s="24">
        <f t="shared" si="5"/>
        <v>9900</v>
      </c>
      <c r="L36" s="25">
        <f t="shared" si="6"/>
        <v>0</v>
      </c>
      <c r="M36" s="26">
        <f t="shared" si="7"/>
        <v>9900</v>
      </c>
      <c r="N36" s="68">
        <v>9900</v>
      </c>
    </row>
    <row r="37" spans="1:15" ht="150" x14ac:dyDescent="0.25">
      <c r="A37" s="10">
        <v>1597</v>
      </c>
      <c r="B37" s="10" t="s">
        <v>34</v>
      </c>
      <c r="C37" s="11" t="s">
        <v>40</v>
      </c>
      <c r="D37" s="44">
        <v>900</v>
      </c>
      <c r="E37" s="18" t="s">
        <v>69</v>
      </c>
      <c r="F37" s="63" t="s">
        <v>70</v>
      </c>
      <c r="G37" s="20" t="s">
        <v>93</v>
      </c>
      <c r="H37" s="21" t="s">
        <v>88</v>
      </c>
      <c r="I37" s="22"/>
      <c r="J37" s="23">
        <v>6.95</v>
      </c>
      <c r="K37" s="24">
        <f t="shared" si="5"/>
        <v>6255</v>
      </c>
      <c r="L37" s="25">
        <f t="shared" si="6"/>
        <v>0</v>
      </c>
      <c r="M37" s="26">
        <f t="shared" si="7"/>
        <v>6255</v>
      </c>
      <c r="N37" s="68">
        <v>6255</v>
      </c>
    </row>
    <row r="38" spans="1:15" ht="45" x14ac:dyDescent="0.25">
      <c r="A38" s="10">
        <v>1693</v>
      </c>
      <c r="B38" s="42" t="s">
        <v>46</v>
      </c>
      <c r="C38" s="43" t="s">
        <v>47</v>
      </c>
      <c r="D38" s="45">
        <v>50</v>
      </c>
      <c r="E38" s="43" t="s">
        <v>69</v>
      </c>
      <c r="F38" s="63" t="s">
        <v>70</v>
      </c>
      <c r="G38" s="20" t="s">
        <v>94</v>
      </c>
      <c r="H38" s="21" t="s">
        <v>90</v>
      </c>
      <c r="I38" s="22"/>
      <c r="J38" s="23">
        <v>6.75</v>
      </c>
      <c r="K38" s="24">
        <f t="shared" si="5"/>
        <v>337.5</v>
      </c>
      <c r="L38" s="25">
        <f t="shared" si="6"/>
        <v>0</v>
      </c>
      <c r="M38" s="26">
        <f t="shared" si="7"/>
        <v>337.5</v>
      </c>
      <c r="N38" s="68">
        <v>337.5</v>
      </c>
    </row>
    <row r="39" spans="1:15" ht="150" x14ac:dyDescent="0.25">
      <c r="A39" s="16">
        <v>1702</v>
      </c>
      <c r="B39" s="10" t="s">
        <v>26</v>
      </c>
      <c r="C39" s="17" t="s">
        <v>35</v>
      </c>
      <c r="D39" s="44">
        <v>2000</v>
      </c>
      <c r="E39" s="18" t="s">
        <v>69</v>
      </c>
      <c r="F39" s="19" t="s">
        <v>70</v>
      </c>
      <c r="G39" s="19" t="s">
        <v>95</v>
      </c>
      <c r="H39" s="21" t="s">
        <v>85</v>
      </c>
      <c r="I39" s="22"/>
      <c r="J39" s="23">
        <v>27.95</v>
      </c>
      <c r="K39" s="24">
        <f t="shared" si="5"/>
        <v>55900</v>
      </c>
      <c r="L39" s="25">
        <f t="shared" si="6"/>
        <v>0</v>
      </c>
      <c r="M39" s="26">
        <f t="shared" si="7"/>
        <v>55900</v>
      </c>
      <c r="N39" s="68">
        <v>55900</v>
      </c>
    </row>
    <row r="40" spans="1:15" ht="105" x14ac:dyDescent="0.25">
      <c r="A40" s="70">
        <v>1742</v>
      </c>
      <c r="B40" s="71" t="s">
        <v>26</v>
      </c>
      <c r="C40" s="72" t="s">
        <v>49</v>
      </c>
      <c r="D40" s="73">
        <v>800</v>
      </c>
      <c r="E40" s="74" t="s">
        <v>69</v>
      </c>
      <c r="F40" s="75" t="s">
        <v>70</v>
      </c>
      <c r="G40" s="75" t="s">
        <v>96</v>
      </c>
      <c r="H40" s="81" t="s">
        <v>85</v>
      </c>
      <c r="I40" s="76"/>
      <c r="J40" s="77">
        <v>23.95</v>
      </c>
      <c r="K40" s="78">
        <f t="shared" si="5"/>
        <v>19160</v>
      </c>
      <c r="L40" s="79">
        <f t="shared" si="6"/>
        <v>0</v>
      </c>
      <c r="M40" s="80">
        <f t="shared" si="7"/>
        <v>19160</v>
      </c>
      <c r="N40" s="82">
        <v>38320</v>
      </c>
      <c r="O40" s="84" t="s">
        <v>99</v>
      </c>
    </row>
    <row r="41" spans="1:15" ht="120" x14ac:dyDescent="0.25">
      <c r="A41" s="70">
        <v>1743</v>
      </c>
      <c r="B41" s="71" t="s">
        <v>26</v>
      </c>
      <c r="C41" s="72" t="s">
        <v>50</v>
      </c>
      <c r="D41" s="73">
        <v>800</v>
      </c>
      <c r="E41" s="74" t="s">
        <v>69</v>
      </c>
      <c r="F41" s="75" t="s">
        <v>70</v>
      </c>
      <c r="G41" s="75" t="s">
        <v>97</v>
      </c>
      <c r="H41" s="81" t="s">
        <v>85</v>
      </c>
      <c r="I41" s="76"/>
      <c r="J41" s="77">
        <v>19.95</v>
      </c>
      <c r="K41" s="78">
        <f t="shared" si="5"/>
        <v>15960</v>
      </c>
      <c r="L41" s="79">
        <f t="shared" si="6"/>
        <v>0</v>
      </c>
      <c r="M41" s="80">
        <f t="shared" si="7"/>
        <v>15960</v>
      </c>
      <c r="N41" s="82">
        <v>31920</v>
      </c>
      <c r="O41" s="84" t="s">
        <v>99</v>
      </c>
    </row>
    <row r="42" spans="1:15" ht="90" x14ac:dyDescent="0.25">
      <c r="A42" s="50">
        <v>1832</v>
      </c>
      <c r="B42" s="51" t="s">
        <v>36</v>
      </c>
      <c r="C42" s="52" t="s">
        <v>45</v>
      </c>
      <c r="D42" s="49">
        <v>500</v>
      </c>
      <c r="E42" s="65" t="s">
        <v>69</v>
      </c>
      <c r="F42" s="66" t="s">
        <v>70</v>
      </c>
      <c r="G42" s="66" t="s">
        <v>98</v>
      </c>
      <c r="H42" s="66" t="s">
        <v>90</v>
      </c>
      <c r="I42" s="66"/>
      <c r="J42" s="23">
        <v>12.4</v>
      </c>
      <c r="K42" s="24">
        <f t="shared" si="5"/>
        <v>6200</v>
      </c>
      <c r="L42" s="25">
        <f t="shared" si="6"/>
        <v>0</v>
      </c>
      <c r="M42" s="26">
        <f t="shared" si="7"/>
        <v>6200</v>
      </c>
      <c r="N42" s="69">
        <v>6200</v>
      </c>
    </row>
    <row r="43" spans="1:15" x14ac:dyDescent="0.25">
      <c r="D43" s="67"/>
      <c r="J43" s="59">
        <f>SUM(J25:J42)</f>
        <v>394.99999999999989</v>
      </c>
      <c r="K43" s="60">
        <f>SUM(K25:K42)</f>
        <v>266373.75</v>
      </c>
      <c r="L43" s="61">
        <f>SUM(L25:L42)</f>
        <v>0</v>
      </c>
      <c r="M43" s="60">
        <f t="shared" si="7"/>
        <v>266373.75</v>
      </c>
      <c r="N43" s="83">
        <f>SUM(N25:N42)</f>
        <v>301493.75</v>
      </c>
    </row>
  </sheetData>
  <printOptions horizontalCentered="1"/>
  <pageMargins left="0.45" right="0.45" top="1" bottom="0.5" header="0.3" footer="0.3"/>
  <pageSetup scale="62" fitToHeight="0" orientation="landscape" r:id="rId1"/>
  <headerFooter>
    <oddHeader>&amp;C&amp;"-,Bold"&amp;14Shelby County Schools (SCBE)
2021 Summer Feeding Produce Bid</oddHeader>
    <oddFooter>&amp;C&amp;P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SUMMER FEEDING PRODUCE BID</vt:lpstr>
      <vt:lpstr>'2021 SUMMER FEEDING PRODUCE BID'!Print_Area</vt:lpstr>
      <vt:lpstr>'2021 SUMMER FEEDING PRODUCE BID'!Print_Titles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 STEWART</dc:creator>
  <cp:lastModifiedBy>MARY  TAYLOR</cp:lastModifiedBy>
  <cp:lastPrinted>2021-05-03T15:20:03Z</cp:lastPrinted>
  <dcterms:created xsi:type="dcterms:W3CDTF">2021-04-07T20:25:00Z</dcterms:created>
  <dcterms:modified xsi:type="dcterms:W3CDTF">2021-09-09T15:34:10Z</dcterms:modified>
</cp:coreProperties>
</file>